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ngev\OneDrive\Área de Trabalho\Aviso de Dispensa de Licitação 003-2025\"/>
    </mc:Choice>
  </mc:AlternateContent>
  <xr:revisionPtr revIDLastSave="0" documentId="13_ncr:1_{0D21B181-CA0D-41CF-96CD-30AD0CC3831E}" xr6:coauthVersionLast="47" xr6:coauthVersionMax="47" xr10:uidLastSave="{00000000-0000-0000-0000-000000000000}"/>
  <bookViews>
    <workbookView xWindow="-120" yWindow="-120" windowWidth="29040" windowHeight="15720" xr2:uid="{341D16F7-35A3-4EF3-A193-7759F9609B0D}"/>
  </bookViews>
  <sheets>
    <sheet name="Planilh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E33" i="1"/>
  <c r="E68" i="1" s="1"/>
  <c r="E60" i="1"/>
  <c r="I59" i="1"/>
  <c r="H59" i="1"/>
  <c r="G59" i="1"/>
  <c r="I58" i="1"/>
  <c r="H58" i="1"/>
  <c r="G58" i="1"/>
  <c r="I57" i="1"/>
  <c r="H57" i="1"/>
  <c r="G57" i="1"/>
  <c r="I56" i="1"/>
  <c r="I60" i="1" s="1"/>
  <c r="H56" i="1"/>
  <c r="H60" i="1" s="1"/>
  <c r="G56" i="1"/>
  <c r="G60" i="1" s="1"/>
  <c r="E53" i="1"/>
  <c r="I52" i="1"/>
  <c r="H52" i="1"/>
  <c r="G52" i="1"/>
  <c r="I51" i="1"/>
  <c r="H51" i="1"/>
  <c r="G51" i="1"/>
  <c r="I50" i="1"/>
  <c r="I53" i="1" s="1"/>
  <c r="H50" i="1"/>
  <c r="H53" i="1" s="1"/>
  <c r="G50" i="1"/>
  <c r="G53" i="1" s="1"/>
  <c r="E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I47" i="1" s="1"/>
  <c r="H38" i="1"/>
  <c r="H47" i="1" s="1"/>
  <c r="G38" i="1"/>
  <c r="G47" i="1" s="1"/>
  <c r="E29" i="1"/>
  <c r="I28" i="1"/>
  <c r="H28" i="1"/>
  <c r="G28" i="1"/>
  <c r="I27" i="1"/>
  <c r="H27" i="1"/>
  <c r="G27" i="1"/>
  <c r="I26" i="1"/>
  <c r="H26" i="1"/>
  <c r="G26" i="1"/>
  <c r="I25" i="1"/>
  <c r="I29" i="1" s="1"/>
  <c r="H25" i="1"/>
  <c r="H29" i="1" s="1"/>
  <c r="G25" i="1"/>
  <c r="G29" i="1" s="1"/>
  <c r="E22" i="1"/>
  <c r="I21" i="1"/>
  <c r="H21" i="1"/>
  <c r="G21" i="1"/>
  <c r="I20" i="1"/>
  <c r="H20" i="1"/>
  <c r="G20" i="1"/>
  <c r="I19" i="1"/>
  <c r="H19" i="1"/>
  <c r="G19" i="1"/>
  <c r="I18" i="1"/>
  <c r="I22" i="1" s="1"/>
  <c r="H18" i="1"/>
  <c r="H22" i="1" s="1"/>
  <c r="G18" i="1"/>
  <c r="G22" i="1" s="1"/>
  <c r="E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I15" i="1" s="1"/>
  <c r="H6" i="1"/>
  <c r="H15" i="1" s="1"/>
  <c r="G6" i="1"/>
  <c r="G15" i="1" s="1"/>
  <c r="E31" i="1" l="1"/>
  <c r="E62" i="1"/>
  <c r="H31" i="1"/>
  <c r="H33" i="1" s="1"/>
  <c r="G31" i="1"/>
  <c r="G33" i="1" s="1"/>
  <c r="I31" i="1"/>
  <c r="I33" i="1" s="1"/>
  <c r="E66" i="1" l="1"/>
</calcChain>
</file>

<file path=xl/sharedStrings.xml><?xml version="1.0" encoding="utf-8"?>
<sst xmlns="http://schemas.openxmlformats.org/spreadsheetml/2006/main" count="99" uniqueCount="56">
  <si>
    <t>PROPOSTA COMERCIAL</t>
  </si>
  <si>
    <t>SERVIÇO AUXILIAR À OPERAÇÃO, ADMINISTRAÇÃO, MANUTENÇÃO E CONSERVAÇÃO DO AEROPORTO REGIONAL DE JERICOACOARA (SBJE)</t>
  </si>
  <si>
    <t>DESCRIÇÃO DO SERVIÇO</t>
  </si>
  <si>
    <t>VALORES MENSAIS</t>
  </si>
  <si>
    <t>1.</t>
  </si>
  <si>
    <t>ADMINISTRAÇÃO AEROPORTUÁRIA</t>
  </si>
  <si>
    <t>1.1</t>
  </si>
  <si>
    <t>Apoio Administrativo</t>
  </si>
  <si>
    <t>1.2</t>
  </si>
  <si>
    <t>Homologação e Certificação Operacional</t>
  </si>
  <si>
    <t>1.3</t>
  </si>
  <si>
    <t>Elaboração e Atualização de Manuais, Planos e Programas</t>
  </si>
  <si>
    <t>1.4</t>
  </si>
  <si>
    <t>Gestão da Movimentação de Passageiros e Aeronaves</t>
  </si>
  <si>
    <t>1.5</t>
  </si>
  <si>
    <t>Gestão das Tarifas Aerportuárias de Navegação Aérea</t>
  </si>
  <si>
    <t>1.6</t>
  </si>
  <si>
    <t>Gestão e Vigilância Patrimonial (no mínimo um posto de vigilância 24h/7d inclusive feriados)</t>
  </si>
  <si>
    <t>1.7</t>
  </si>
  <si>
    <t>Locação de Veículos (no mínimo um carro e uma moto)</t>
  </si>
  <si>
    <t>1.8</t>
  </si>
  <si>
    <t>Combustível para Veículos e Gerador de Energia</t>
  </si>
  <si>
    <t>1.9</t>
  </si>
  <si>
    <t>Internet e Telefonia</t>
  </si>
  <si>
    <t>SUB-TOTAL 1</t>
  </si>
  <si>
    <t>2.</t>
  </si>
  <si>
    <t>OPERAÇÃO AEROPORTUÁRIA</t>
  </si>
  <si>
    <t>2.1</t>
  </si>
  <si>
    <t>Operação do Sistema de Gerenciamento da Segurança Operacional - SGSO</t>
  </si>
  <si>
    <t>2.2</t>
  </si>
  <si>
    <t>Operação do Sistema de Credenciamento e Canal de Inspeção - AVSEC</t>
  </si>
  <si>
    <t>2.3</t>
  </si>
  <si>
    <t>Operação da Estação Prestadora de Serviço de Telecomunicação e Tráfego Aéreo - EPTA CAT "A"</t>
  </si>
  <si>
    <t>2.4</t>
  </si>
  <si>
    <t>Operação do Serviço de Prevenção, Salvamento e Combate a Incêndio em Aeródromos - SESCINC CAT 7</t>
  </si>
  <si>
    <t>SUB-TOTAL 2</t>
  </si>
  <si>
    <t>3.</t>
  </si>
  <si>
    <t>MANUTENÇÃO AEROPORTUÁRIA</t>
  </si>
  <si>
    <t>3.1</t>
  </si>
  <si>
    <t>Manutenção de Veículos, Equipamentos e Mobiliários</t>
  </si>
  <si>
    <t>3.2</t>
  </si>
  <si>
    <t>Manutenção de Edificações</t>
  </si>
  <si>
    <t>3.3</t>
  </si>
  <si>
    <t>Manutenção das Barreiras Operacionais e Patrimoniais</t>
  </si>
  <si>
    <t>3.4</t>
  </si>
  <si>
    <t>Manutenção de Áreas Verdes</t>
  </si>
  <si>
    <t>SUB-TOTAL 3</t>
  </si>
  <si>
    <t>SERVIÇOS SBJE / MENSAL</t>
  </si>
  <si>
    <t>SERVIÇO AUXILIAR À OPERAÇÃO, ADMINISTRAÇÃO, MANUTENÇÃO E CONSERVAÇÃO DO AEROPORTO REGIONAL DE CANOA QUEBRADA (SBAC)</t>
  </si>
  <si>
    <t>SERVIÇOS SBAC / MENSAL</t>
  </si>
  <si>
    <t>A PROPOSTA COMERCIAL contempla os serviços de administração, operação, manutenção e conservação dos aeroportos classe II para SBJE detentor de certificado operacional, para atender os voos da aviação regular e geral, com movimentações superior a 200.000 (duzentos mil) e inferior a 1.000.000,00 (hum milhão) passageiros ao ano, calculados pela média aritmética do movimento anual de passageiros processados em um período de 3 (três) anos anteriores ao ano corrente, conforme estabelecido pelo item 153.7 do RBAC 153 Emd 08 e classe I para SBAC detentor de certificado operacional.</t>
  </si>
  <si>
    <t>VALOR MENSAL DOS SERVIÇOS PARA SBJE E SBAC</t>
  </si>
  <si>
    <t>VALOR ANUAL DOS SERVIÇOS PARA SBJE E SBAC</t>
  </si>
  <si>
    <t xml:space="preserve">* Os serviços a serem precificados na presente proposta devem conter os tributos de 16,33%. </t>
  </si>
  <si>
    <t>SERVIÇOS SBAC / ANUAL</t>
  </si>
  <si>
    <t>SERVIÇOS SBJE /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</si>
</sst>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Border="1" applyAlignment="1" applyProtection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44" fontId="4" fillId="4" borderId="0" xfId="1" applyFont="1" applyFill="1" applyBorder="1" applyAlignment="1" applyProtection="1">
      <alignment horizontal="center"/>
    </xf>
    <xf numFmtId="0" fontId="2" fillId="4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44" fontId="2" fillId="4" borderId="0" xfId="1" applyFont="1" applyFill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4" borderId="0" xfId="0" applyFont="1" applyFill="1" applyAlignment="1">
      <alignment vertical="center"/>
    </xf>
    <xf numFmtId="0" fontId="4" fillId="4" borderId="1" xfId="0" applyFont="1" applyFill="1" applyBorder="1" applyAlignment="1">
      <alignment vertical="center"/>
    </xf>
    <xf numFmtId="44" fontId="4" fillId="4" borderId="1" xfId="1" applyFont="1" applyFill="1" applyBorder="1" applyAlignment="1" applyProtection="1">
      <alignment vertical="center"/>
    </xf>
    <xf numFmtId="0" fontId="2" fillId="4" borderId="1" xfId="0" applyFont="1" applyFill="1" applyBorder="1" applyAlignment="1">
      <alignment vertical="center"/>
    </xf>
    <xf numFmtId="44" fontId="2" fillId="4" borderId="1" xfId="1" applyFont="1" applyFill="1" applyBorder="1" applyAlignment="1" applyProtection="1">
      <alignment vertical="center"/>
    </xf>
    <xf numFmtId="44" fontId="5" fillId="4" borderId="1" xfId="1" applyFont="1" applyFill="1" applyBorder="1" applyAlignment="1" applyProtection="1">
      <alignment vertical="center"/>
    </xf>
    <xf numFmtId="44" fontId="6" fillId="4" borderId="1" xfId="1" applyFont="1" applyFill="1" applyBorder="1" applyAlignment="1" applyProtection="1">
      <alignment vertical="center"/>
    </xf>
    <xf numFmtId="0" fontId="4" fillId="4" borderId="0" xfId="0" applyFont="1" applyFill="1" applyAlignment="1">
      <alignment vertical="center"/>
    </xf>
    <xf numFmtId="44" fontId="6" fillId="4" borderId="0" xfId="1" applyFont="1" applyFill="1" applyBorder="1" applyAlignment="1" applyProtection="1">
      <alignment vertical="center"/>
    </xf>
    <xf numFmtId="0" fontId="4" fillId="5" borderId="1" xfId="0" applyFont="1" applyFill="1" applyBorder="1" applyAlignment="1">
      <alignment vertical="center"/>
    </xf>
    <xf numFmtId="44" fontId="6" fillId="5" borderId="1" xfId="1" applyFont="1" applyFill="1" applyBorder="1" applyAlignment="1" applyProtection="1">
      <alignment vertical="center"/>
    </xf>
    <xf numFmtId="44" fontId="4" fillId="4" borderId="1" xfId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7" fillId="4" borderId="0" xfId="0" applyFont="1" applyFill="1" applyAlignment="1">
      <alignment horizontal="justify" vertical="center" wrapText="1"/>
    </xf>
    <xf numFmtId="0" fontId="7" fillId="4" borderId="0" xfId="0" applyFont="1" applyFill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44" fontId="4" fillId="4" borderId="0" xfId="1" applyFont="1" applyFill="1" applyBorder="1" applyAlignment="1" applyProtection="1">
      <alignment vertical="center"/>
    </xf>
    <xf numFmtId="0" fontId="4" fillId="4" borderId="3" xfId="0" applyFont="1" applyFill="1" applyBorder="1" applyAlignment="1">
      <alignment vertical="center"/>
    </xf>
    <xf numFmtId="44" fontId="6" fillId="4" borderId="3" xfId="1" applyFont="1" applyFill="1" applyBorder="1" applyAlignment="1" applyProtection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A948-187F-4A9B-A0A7-865CE44AAEC0}">
  <dimension ref="A1:AMJ73"/>
  <sheetViews>
    <sheetView tabSelected="1" zoomScale="80" zoomScaleNormal="80" workbookViewId="0"/>
  </sheetViews>
  <sheetFormatPr defaultColWidth="8.85546875" defaultRowHeight="15.75" x14ac:dyDescent="0.25"/>
  <cols>
    <col min="1" max="1" width="2.28515625" style="1" customWidth="1"/>
    <col min="2" max="2" width="4.140625" style="2" customWidth="1"/>
    <col min="3" max="3" width="33.42578125" style="1" customWidth="1"/>
    <col min="4" max="4" width="79.140625" style="1" customWidth="1"/>
    <col min="5" max="5" width="25.5703125" style="3" customWidth="1"/>
    <col min="6" max="6" width="2.28515625" style="1" hidden="1" customWidth="1"/>
    <col min="7" max="9" width="20.5703125" style="1" hidden="1" customWidth="1"/>
    <col min="10" max="10" width="3.85546875" style="1" hidden="1" customWidth="1"/>
    <col min="11" max="13" width="20.5703125" style="1" hidden="1" customWidth="1"/>
    <col min="14" max="14" width="2.140625" style="1" customWidth="1"/>
    <col min="15" max="1021" width="8.85546875" style="1"/>
  </cols>
  <sheetData>
    <row r="1" spans="1:1024" s="1" customFormat="1" ht="7.15" customHeight="1" x14ac:dyDescent="0.25">
      <c r="B1" s="2"/>
      <c r="E1" s="3"/>
      <c r="AMH1"/>
      <c r="AMI1"/>
      <c r="AMJ1"/>
    </row>
    <row r="2" spans="1:1024" s="10" customFormat="1" ht="30.6" customHeight="1" x14ac:dyDescent="0.25">
      <c r="B2" s="25" t="s">
        <v>0</v>
      </c>
      <c r="C2" s="25"/>
      <c r="D2" s="25"/>
      <c r="E2" s="25"/>
      <c r="AMH2" s="11"/>
      <c r="AMI2" s="11"/>
      <c r="AMJ2" s="11"/>
    </row>
    <row r="3" spans="1:1024" s="10" customFormat="1" ht="60" customHeight="1" x14ac:dyDescent="0.25">
      <c r="B3" s="26" t="s">
        <v>1</v>
      </c>
      <c r="C3" s="26"/>
      <c r="D3" s="26"/>
      <c r="E3" s="26"/>
      <c r="G3" s="27">
        <v>1.1633</v>
      </c>
      <c r="H3" s="27"/>
      <c r="I3" s="27"/>
      <c r="AMH3" s="11"/>
      <c r="AMI3" s="11"/>
      <c r="AMJ3" s="11"/>
    </row>
    <row r="4" spans="1:1024" s="10" customFormat="1" ht="23.1" customHeight="1" x14ac:dyDescent="0.25">
      <c r="A4" s="12"/>
      <c r="B4" s="28" t="s">
        <v>2</v>
      </c>
      <c r="C4" s="28"/>
      <c r="D4" s="28"/>
      <c r="E4" s="23" t="s">
        <v>3</v>
      </c>
      <c r="F4" s="12"/>
      <c r="G4" s="12"/>
      <c r="H4" s="12"/>
      <c r="I4" s="12"/>
      <c r="J4" s="12"/>
      <c r="K4" s="12"/>
      <c r="L4" s="12"/>
      <c r="M4" s="12"/>
      <c r="N4" s="12"/>
      <c r="AMH4" s="11"/>
      <c r="AMI4" s="11"/>
      <c r="AMJ4" s="11"/>
    </row>
    <row r="5" spans="1:1024" s="10" customFormat="1" ht="23.1" customHeight="1" x14ac:dyDescent="0.25">
      <c r="A5" s="12"/>
      <c r="B5" s="13" t="s">
        <v>4</v>
      </c>
      <c r="C5" s="28" t="s">
        <v>5</v>
      </c>
      <c r="D5" s="28"/>
      <c r="E5" s="28"/>
      <c r="F5" s="12"/>
      <c r="G5" s="12"/>
      <c r="H5" s="12"/>
      <c r="I5" s="12"/>
      <c r="J5" s="12"/>
      <c r="K5" s="12"/>
      <c r="L5" s="12"/>
      <c r="M5" s="12"/>
      <c r="N5" s="12"/>
      <c r="AMH5" s="11"/>
      <c r="AMI5" s="11"/>
      <c r="AMJ5" s="11"/>
    </row>
    <row r="6" spans="1:1024" s="10" customFormat="1" ht="23.1" customHeight="1" x14ac:dyDescent="0.25">
      <c r="A6" s="12"/>
      <c r="B6" s="15" t="s">
        <v>6</v>
      </c>
      <c r="C6" s="24" t="s">
        <v>7</v>
      </c>
      <c r="D6" s="24"/>
      <c r="E6" s="16">
        <v>0</v>
      </c>
      <c r="F6" s="12"/>
      <c r="G6" s="17" t="e">
        <f>ROUND(#REF!*$G$3,2)</f>
        <v>#REF!</v>
      </c>
      <c r="H6" s="17" t="e">
        <f>ROUND(#REF!*$G$3,2)</f>
        <v>#REF!</v>
      </c>
      <c r="I6" s="17" t="e">
        <f>ROUND(#REF!*$G$3,2)</f>
        <v>#REF!</v>
      </c>
      <c r="J6" s="12"/>
      <c r="K6" s="17">
        <v>117295.81</v>
      </c>
      <c r="L6" s="17">
        <v>45368.7</v>
      </c>
      <c r="M6" s="17">
        <v>128317.06</v>
      </c>
      <c r="N6" s="12"/>
      <c r="AMH6" s="11"/>
      <c r="AMI6" s="11"/>
      <c r="AMJ6" s="11"/>
    </row>
    <row r="7" spans="1:1024" s="10" customFormat="1" ht="23.1" customHeight="1" x14ac:dyDescent="0.25">
      <c r="A7" s="12"/>
      <c r="B7" s="15" t="s">
        <v>8</v>
      </c>
      <c r="C7" s="24" t="s">
        <v>9</v>
      </c>
      <c r="D7" s="24"/>
      <c r="E7" s="16">
        <v>0</v>
      </c>
      <c r="F7" s="12"/>
      <c r="G7" s="17" t="e">
        <f>ROUND(#REF!*$G$3,2)</f>
        <v>#REF!</v>
      </c>
      <c r="H7" s="17" t="e">
        <f>ROUND(#REF!*$G$3,2)</f>
        <v>#REF!</v>
      </c>
      <c r="I7" s="17" t="e">
        <f>ROUND(#REF!*$G$3,2)</f>
        <v>#REF!</v>
      </c>
      <c r="J7" s="12"/>
      <c r="K7" s="17">
        <v>23912.04</v>
      </c>
      <c r="L7" s="17">
        <v>26755.9</v>
      </c>
      <c r="M7" s="17">
        <v>24497.47</v>
      </c>
      <c r="N7" s="12"/>
      <c r="AMH7" s="11"/>
      <c r="AMI7" s="11"/>
      <c r="AMJ7" s="11"/>
    </row>
    <row r="8" spans="1:1024" s="10" customFormat="1" ht="23.1" customHeight="1" x14ac:dyDescent="0.25">
      <c r="A8" s="12"/>
      <c r="B8" s="15" t="s">
        <v>10</v>
      </c>
      <c r="C8" s="24" t="s">
        <v>11</v>
      </c>
      <c r="D8" s="24"/>
      <c r="E8" s="16">
        <v>0</v>
      </c>
      <c r="F8" s="12"/>
      <c r="G8" s="17" t="e">
        <f>ROUND(#REF!*$G$3,2)</f>
        <v>#REF!</v>
      </c>
      <c r="H8" s="17" t="e">
        <f>ROUND(#REF!*$G$3,2)</f>
        <v>#REF!</v>
      </c>
      <c r="I8" s="17" t="e">
        <f>ROUND(#REF!*$G$3,2)</f>
        <v>#REF!</v>
      </c>
      <c r="J8" s="12"/>
      <c r="K8" s="17">
        <v>7716.65</v>
      </c>
      <c r="L8" s="17">
        <v>13959.6</v>
      </c>
      <c r="M8" s="17">
        <v>8165.82</v>
      </c>
      <c r="N8" s="12"/>
      <c r="AMH8" s="11"/>
      <c r="AMI8" s="11"/>
      <c r="AMJ8" s="11"/>
    </row>
    <row r="9" spans="1:1024" s="10" customFormat="1" ht="23.1" customHeight="1" x14ac:dyDescent="0.25">
      <c r="A9" s="12"/>
      <c r="B9" s="15" t="s">
        <v>12</v>
      </c>
      <c r="C9" s="24" t="s">
        <v>13</v>
      </c>
      <c r="D9" s="24"/>
      <c r="E9" s="16">
        <v>0</v>
      </c>
      <c r="F9" s="12"/>
      <c r="G9" s="17" t="e">
        <f>ROUND(#REF!*$G$3,2)</f>
        <v>#REF!</v>
      </c>
      <c r="H9" s="17" t="e">
        <f>ROUND(#REF!*$G$3,2)</f>
        <v>#REF!</v>
      </c>
      <c r="I9" s="17" t="e">
        <f>ROUND(#REF!*$G$3,2)</f>
        <v>#REF!</v>
      </c>
      <c r="J9" s="12"/>
      <c r="K9" s="17">
        <v>8517.85</v>
      </c>
      <c r="L9" s="17">
        <v>21521.05</v>
      </c>
      <c r="M9" s="17">
        <v>8723.09</v>
      </c>
      <c r="N9" s="12"/>
      <c r="AMH9" s="11"/>
      <c r="AMI9" s="11"/>
      <c r="AMJ9" s="11"/>
    </row>
    <row r="10" spans="1:1024" s="10" customFormat="1" ht="23.1" customHeight="1" x14ac:dyDescent="0.25">
      <c r="A10" s="12"/>
      <c r="B10" s="15" t="s">
        <v>14</v>
      </c>
      <c r="C10" s="24" t="s">
        <v>15</v>
      </c>
      <c r="D10" s="24"/>
      <c r="E10" s="16">
        <v>0</v>
      </c>
      <c r="F10" s="12"/>
      <c r="G10" s="17" t="e">
        <f>ROUND(#REF!*$G$3,2)</f>
        <v>#REF!</v>
      </c>
      <c r="H10" s="17" t="e">
        <f>ROUND(#REF!*$G$3,2)</f>
        <v>#REF!</v>
      </c>
      <c r="I10" s="17" t="e">
        <f>ROUND(#REF!*$G$3,2)</f>
        <v>#REF!</v>
      </c>
      <c r="J10" s="12"/>
      <c r="K10" s="17">
        <v>8530.24</v>
      </c>
      <c r="L10" s="17">
        <v>21521.05</v>
      </c>
      <c r="M10" s="17">
        <v>8723.09</v>
      </c>
      <c r="N10" s="12"/>
      <c r="AMH10" s="11"/>
      <c r="AMI10" s="11"/>
      <c r="AMJ10" s="11"/>
    </row>
    <row r="11" spans="1:1024" s="10" customFormat="1" ht="23.1" customHeight="1" x14ac:dyDescent="0.25">
      <c r="A11" s="12"/>
      <c r="B11" s="15" t="s">
        <v>16</v>
      </c>
      <c r="C11" s="24" t="s">
        <v>17</v>
      </c>
      <c r="D11" s="24"/>
      <c r="E11" s="16">
        <v>0</v>
      </c>
      <c r="F11" s="12"/>
      <c r="G11" s="17" t="e">
        <f>ROUND(#REF!*$G$3,2)</f>
        <v>#REF!</v>
      </c>
      <c r="H11" s="17" t="e">
        <f>ROUND(#REF!*$G$3,2)</f>
        <v>#REF!</v>
      </c>
      <c r="I11" s="17" t="e">
        <f>ROUND(#REF!*$G$3,2)</f>
        <v>#REF!</v>
      </c>
      <c r="J11" s="12"/>
      <c r="K11" s="17">
        <v>117629.87</v>
      </c>
      <c r="L11" s="17">
        <v>98880.5</v>
      </c>
      <c r="M11" s="17">
        <v>119036.44</v>
      </c>
      <c r="N11" s="12"/>
      <c r="AMH11" s="11"/>
      <c r="AMI11" s="11"/>
      <c r="AMJ11" s="11"/>
    </row>
    <row r="12" spans="1:1024" s="10" customFormat="1" ht="23.1" customHeight="1" x14ac:dyDescent="0.25">
      <c r="A12" s="12"/>
      <c r="B12" s="15" t="s">
        <v>18</v>
      </c>
      <c r="C12" s="24" t="s">
        <v>19</v>
      </c>
      <c r="D12" s="24"/>
      <c r="E12" s="16">
        <v>0</v>
      </c>
      <c r="F12" s="12"/>
      <c r="G12" s="17" t="e">
        <f>ROUND(#REF!*$G$3,2)</f>
        <v>#REF!</v>
      </c>
      <c r="H12" s="17" t="e">
        <f>ROUND(#REF!*$G$3,2)</f>
        <v>#REF!</v>
      </c>
      <c r="I12" s="17" t="e">
        <f>ROUND(#REF!*$G$3,2)</f>
        <v>#REF!</v>
      </c>
      <c r="J12" s="12"/>
      <c r="K12" s="17">
        <v>15236.13</v>
      </c>
      <c r="L12" s="17">
        <v>13959.6</v>
      </c>
      <c r="M12" s="17">
        <v>16151.96</v>
      </c>
      <c r="N12" s="12"/>
      <c r="AMH12" s="11"/>
      <c r="AMI12" s="11"/>
      <c r="AMJ12" s="11"/>
    </row>
    <row r="13" spans="1:1024" s="10" customFormat="1" ht="23.1" customHeight="1" x14ac:dyDescent="0.25">
      <c r="A13" s="12"/>
      <c r="B13" s="15" t="s">
        <v>20</v>
      </c>
      <c r="C13" s="24" t="s">
        <v>21</v>
      </c>
      <c r="D13" s="24"/>
      <c r="E13" s="16">
        <v>0</v>
      </c>
      <c r="F13" s="12"/>
      <c r="G13" s="17" t="e">
        <f>ROUND(#REF!*$G$3,2)</f>
        <v>#REF!</v>
      </c>
      <c r="H13" s="17" t="e">
        <f>ROUND(#REF!*$G$3,2)</f>
        <v>#REF!</v>
      </c>
      <c r="I13" s="17" t="e">
        <f>ROUND(#REF!*$G$3,2)</f>
        <v>#REF!</v>
      </c>
      <c r="J13" s="12"/>
      <c r="K13" s="17">
        <v>8533.09</v>
      </c>
      <c r="L13" s="17">
        <v>5234.8500000000004</v>
      </c>
      <c r="M13" s="17">
        <v>8644.59</v>
      </c>
      <c r="N13" s="12"/>
      <c r="AMH13" s="11"/>
      <c r="AMI13" s="11"/>
      <c r="AMJ13" s="11"/>
    </row>
    <row r="14" spans="1:1024" s="10" customFormat="1" ht="23.1" customHeight="1" x14ac:dyDescent="0.25">
      <c r="A14" s="12"/>
      <c r="B14" s="15" t="s">
        <v>22</v>
      </c>
      <c r="C14" s="24" t="s">
        <v>23</v>
      </c>
      <c r="D14" s="24"/>
      <c r="E14" s="16">
        <v>0</v>
      </c>
      <c r="F14" s="12"/>
      <c r="G14" s="17" t="e">
        <f>ROUND(#REF!*$G$3,2)</f>
        <v>#REF!</v>
      </c>
      <c r="H14" s="17" t="e">
        <f>ROUND(#REF!*$G$3,2)</f>
        <v>#REF!</v>
      </c>
      <c r="I14" s="17" t="e">
        <f>ROUND(#REF!*$G$3,2)</f>
        <v>#REF!</v>
      </c>
      <c r="J14" s="12"/>
      <c r="K14" s="17">
        <v>8127.45</v>
      </c>
      <c r="L14" s="17">
        <v>9306.4</v>
      </c>
      <c r="M14" s="17">
        <v>8217.39</v>
      </c>
      <c r="N14" s="12"/>
      <c r="AMH14" s="11"/>
      <c r="AMI14" s="11"/>
      <c r="AMJ14" s="11"/>
    </row>
    <row r="15" spans="1:1024" s="10" customFormat="1" ht="23.1" customHeight="1" x14ac:dyDescent="0.25">
      <c r="A15" s="12"/>
      <c r="B15" s="15"/>
      <c r="C15" s="29" t="s">
        <v>24</v>
      </c>
      <c r="D15" s="29"/>
      <c r="E15" s="18">
        <f>ROUND(SUM(E6:E14),2)</f>
        <v>0</v>
      </c>
      <c r="F15" s="12"/>
      <c r="G15" s="14" t="e">
        <f>SUM(G6:G14)</f>
        <v>#REF!</v>
      </c>
      <c r="H15" s="14" t="e">
        <f>SUM(H6:H14)</f>
        <v>#REF!</v>
      </c>
      <c r="I15" s="14" t="e">
        <f>SUM(I6:I14)</f>
        <v>#REF!</v>
      </c>
      <c r="J15" s="12"/>
      <c r="K15" s="12"/>
      <c r="L15" s="12"/>
      <c r="M15" s="12"/>
      <c r="N15" s="12"/>
      <c r="AMH15" s="11"/>
      <c r="AMI15" s="11"/>
      <c r="AMJ15" s="11"/>
    </row>
    <row r="16" spans="1:1024" s="10" customFormat="1" ht="23.1" customHeight="1" x14ac:dyDescent="0.25">
      <c r="A16" s="12"/>
      <c r="B16" s="30"/>
      <c r="C16" s="31"/>
      <c r="D16" s="31"/>
      <c r="E16" s="31"/>
      <c r="F16" s="12"/>
      <c r="G16" s="12"/>
      <c r="H16" s="12"/>
      <c r="I16" s="12"/>
      <c r="J16" s="12"/>
      <c r="K16" s="12"/>
      <c r="L16" s="12"/>
      <c r="M16" s="12"/>
      <c r="N16" s="12"/>
      <c r="AMH16" s="11"/>
      <c r="AMI16" s="11"/>
      <c r="AMJ16" s="11"/>
    </row>
    <row r="17" spans="1:1024" s="10" customFormat="1" ht="23.1" customHeight="1" x14ac:dyDescent="0.25">
      <c r="A17" s="12"/>
      <c r="B17" s="13" t="s">
        <v>25</v>
      </c>
      <c r="C17" s="28" t="s">
        <v>26</v>
      </c>
      <c r="D17" s="28"/>
      <c r="E17" s="28"/>
      <c r="F17" s="12"/>
      <c r="G17" s="12"/>
      <c r="H17" s="12"/>
      <c r="I17" s="12"/>
      <c r="J17" s="12"/>
      <c r="K17" s="12"/>
      <c r="L17" s="12"/>
      <c r="M17" s="12"/>
      <c r="N17" s="12"/>
      <c r="AMH17" s="11"/>
      <c r="AMI17" s="11"/>
      <c r="AMJ17" s="11"/>
    </row>
    <row r="18" spans="1:1024" s="10" customFormat="1" ht="23.1" customHeight="1" x14ac:dyDescent="0.25">
      <c r="A18" s="12"/>
      <c r="B18" s="15" t="s">
        <v>27</v>
      </c>
      <c r="C18" s="24" t="s">
        <v>28</v>
      </c>
      <c r="D18" s="24"/>
      <c r="E18" s="16">
        <v>0</v>
      </c>
      <c r="F18" s="12"/>
      <c r="G18" s="17" t="e">
        <f>ROUND(#REF!*$G$3,2)</f>
        <v>#REF!</v>
      </c>
      <c r="H18" s="17" t="e">
        <f>ROUND(#REF!*$G$3,2)</f>
        <v>#REF!</v>
      </c>
      <c r="I18" s="17" t="e">
        <f>ROUND(#REF!*$G$3,2)</f>
        <v>#REF!</v>
      </c>
      <c r="J18" s="12"/>
      <c r="K18" s="17">
        <v>43933.59</v>
      </c>
      <c r="L18" s="17">
        <v>46532</v>
      </c>
      <c r="M18" s="17">
        <v>44187.73</v>
      </c>
      <c r="N18" s="12"/>
      <c r="AMH18" s="11"/>
      <c r="AMI18" s="11"/>
      <c r="AMJ18" s="11"/>
    </row>
    <row r="19" spans="1:1024" s="10" customFormat="1" ht="23.1" customHeight="1" x14ac:dyDescent="0.25">
      <c r="A19" s="12"/>
      <c r="B19" s="15" t="s">
        <v>29</v>
      </c>
      <c r="C19" s="24" t="s">
        <v>30</v>
      </c>
      <c r="D19" s="24"/>
      <c r="E19" s="16">
        <v>0</v>
      </c>
      <c r="F19" s="12"/>
      <c r="G19" s="17" t="e">
        <f>ROUND(#REF!*$G$3,2)</f>
        <v>#REF!</v>
      </c>
      <c r="H19" s="17" t="e">
        <f>ROUND(#REF!*$G$3,2)</f>
        <v>#REF!</v>
      </c>
      <c r="I19" s="17" t="e">
        <f>ROUND(#REF!*$G$3,2)</f>
        <v>#REF!</v>
      </c>
      <c r="J19" s="12"/>
      <c r="K19" s="17">
        <v>109458.4</v>
      </c>
      <c r="L19" s="17">
        <v>69798</v>
      </c>
      <c r="M19" s="17">
        <v>109996.11</v>
      </c>
      <c r="N19" s="12"/>
      <c r="AMH19" s="11"/>
      <c r="AMI19" s="11"/>
      <c r="AMJ19" s="11"/>
    </row>
    <row r="20" spans="1:1024" s="10" customFormat="1" ht="23.1" customHeight="1" x14ac:dyDescent="0.25">
      <c r="A20" s="12"/>
      <c r="B20" s="15" t="s">
        <v>31</v>
      </c>
      <c r="C20" s="24" t="s">
        <v>32</v>
      </c>
      <c r="D20" s="24"/>
      <c r="E20" s="16">
        <v>0</v>
      </c>
      <c r="F20" s="12"/>
      <c r="G20" s="17" t="e">
        <f>ROUND(#REF!*$G$3,2)</f>
        <v>#REF!</v>
      </c>
      <c r="H20" s="17" t="e">
        <f>ROUND(#REF!*$G$3,2)</f>
        <v>#REF!</v>
      </c>
      <c r="I20" s="17" t="e">
        <f>ROUND(#REF!*$G$3,2)</f>
        <v>#REF!</v>
      </c>
      <c r="J20" s="12"/>
      <c r="K20" s="17">
        <v>77531.199999999997</v>
      </c>
      <c r="L20" s="17">
        <v>63981.5</v>
      </c>
      <c r="M20" s="17">
        <v>81494.38</v>
      </c>
      <c r="N20" s="12"/>
      <c r="AMH20" s="11"/>
      <c r="AMI20" s="11"/>
      <c r="AMJ20" s="11"/>
    </row>
    <row r="21" spans="1:1024" s="10" customFormat="1" ht="23.1" customHeight="1" x14ac:dyDescent="0.25">
      <c r="A21" s="12"/>
      <c r="B21" s="15" t="s">
        <v>33</v>
      </c>
      <c r="C21" s="24" t="s">
        <v>34</v>
      </c>
      <c r="D21" s="24"/>
      <c r="E21" s="16">
        <v>0</v>
      </c>
      <c r="F21" s="12"/>
      <c r="G21" s="17" t="e">
        <f>ROUND(#REF!*$G$3,2)</f>
        <v>#REF!</v>
      </c>
      <c r="H21" s="17" t="e">
        <f>ROUND(#REF!*$G$3,2)</f>
        <v>#REF!</v>
      </c>
      <c r="I21" s="17" t="e">
        <f>ROUND(#REF!*$G$3,2)</f>
        <v>#REF!</v>
      </c>
      <c r="J21" s="12"/>
      <c r="K21" s="17">
        <v>115608.73</v>
      </c>
      <c r="L21" s="17">
        <v>162862</v>
      </c>
      <c r="M21" s="17">
        <v>118954.15</v>
      </c>
      <c r="N21" s="12"/>
      <c r="AMH21" s="11"/>
      <c r="AMI21" s="11"/>
      <c r="AMJ21" s="11"/>
    </row>
    <row r="22" spans="1:1024" s="10" customFormat="1" ht="23.1" customHeight="1" x14ac:dyDescent="0.25">
      <c r="A22" s="12"/>
      <c r="B22" s="15"/>
      <c r="C22" s="29" t="s">
        <v>35</v>
      </c>
      <c r="D22" s="29"/>
      <c r="E22" s="18">
        <f>ROUND(SUM(E18:E21),2)</f>
        <v>0</v>
      </c>
      <c r="F22" s="12"/>
      <c r="G22" s="14" t="e">
        <f>SUM(G18:G21)</f>
        <v>#REF!</v>
      </c>
      <c r="H22" s="14" t="e">
        <f>SUM(H18:H21)</f>
        <v>#REF!</v>
      </c>
      <c r="I22" s="14" t="e">
        <f>SUM(I18:I21)</f>
        <v>#REF!</v>
      </c>
      <c r="J22" s="12"/>
      <c r="K22" s="12"/>
      <c r="L22" s="12"/>
      <c r="M22" s="12"/>
      <c r="N22" s="12"/>
      <c r="AMH22" s="11"/>
      <c r="AMI22" s="11"/>
      <c r="AMJ22" s="11"/>
    </row>
    <row r="23" spans="1:1024" s="10" customFormat="1" ht="23.1" customHeight="1" x14ac:dyDescent="0.25">
      <c r="A23" s="12"/>
      <c r="B23" s="30"/>
      <c r="C23" s="31"/>
      <c r="D23" s="31"/>
      <c r="E23" s="31"/>
      <c r="F23" s="12"/>
      <c r="G23" s="12"/>
      <c r="H23" s="12"/>
      <c r="I23" s="12"/>
      <c r="J23" s="12"/>
      <c r="K23" s="12"/>
      <c r="L23" s="12"/>
      <c r="M23" s="12"/>
      <c r="N23" s="12"/>
      <c r="AMH23" s="11"/>
      <c r="AMI23" s="11"/>
      <c r="AMJ23" s="11"/>
    </row>
    <row r="24" spans="1:1024" s="10" customFormat="1" ht="23.1" customHeight="1" x14ac:dyDescent="0.25">
      <c r="A24" s="12"/>
      <c r="B24" s="13" t="s">
        <v>36</v>
      </c>
      <c r="C24" s="28" t="s">
        <v>37</v>
      </c>
      <c r="D24" s="28"/>
      <c r="E24" s="28"/>
      <c r="F24" s="12"/>
      <c r="G24" s="12"/>
      <c r="H24" s="12"/>
      <c r="I24" s="12"/>
      <c r="J24" s="12"/>
      <c r="K24" s="12"/>
      <c r="L24" s="12"/>
      <c r="M24" s="12"/>
      <c r="N24" s="12"/>
      <c r="AMH24" s="11"/>
      <c r="AMI24" s="11"/>
      <c r="AMJ24" s="11"/>
    </row>
    <row r="25" spans="1:1024" s="10" customFormat="1" ht="23.1" customHeight="1" x14ac:dyDescent="0.25">
      <c r="A25" s="12"/>
      <c r="B25" s="15" t="s">
        <v>38</v>
      </c>
      <c r="C25" s="24" t="s">
        <v>39</v>
      </c>
      <c r="D25" s="24"/>
      <c r="E25" s="16">
        <v>0</v>
      </c>
      <c r="F25" s="12"/>
      <c r="G25" s="17" t="e">
        <f>ROUND(#REF!*$G$3,2)</f>
        <v>#REF!</v>
      </c>
      <c r="H25" s="17" t="e">
        <f>ROUND(#REF!*$G$3,2)</f>
        <v>#REF!</v>
      </c>
      <c r="I25" s="17" t="e">
        <f>ROUND(#REF!*$G$3,2)</f>
        <v>#REF!</v>
      </c>
      <c r="J25" s="12"/>
      <c r="K25" s="17">
        <v>26109.43</v>
      </c>
      <c r="L25" s="17">
        <v>29082.5</v>
      </c>
      <c r="M25" s="17">
        <v>28580.38</v>
      </c>
      <c r="N25" s="12"/>
      <c r="AMH25" s="11"/>
      <c r="AMI25" s="11"/>
      <c r="AMJ25" s="11"/>
    </row>
    <row r="26" spans="1:1024" s="10" customFormat="1" ht="23.1" customHeight="1" x14ac:dyDescent="0.25">
      <c r="A26" s="12"/>
      <c r="B26" s="15" t="s">
        <v>40</v>
      </c>
      <c r="C26" s="24" t="s">
        <v>41</v>
      </c>
      <c r="D26" s="24"/>
      <c r="E26" s="16">
        <v>0</v>
      </c>
      <c r="F26" s="12"/>
      <c r="G26" s="17" t="e">
        <f>ROUND(#REF!*$G$3,2)</f>
        <v>#REF!</v>
      </c>
      <c r="H26" s="17" t="e">
        <f>ROUND(#REF!*$G$3,2)</f>
        <v>#REF!</v>
      </c>
      <c r="I26" s="17" t="e">
        <f>ROUND(#REF!*$G$3,2)</f>
        <v>#REF!</v>
      </c>
      <c r="J26" s="12"/>
      <c r="K26" s="17">
        <v>60661.64</v>
      </c>
      <c r="L26" s="17">
        <v>37225.599999999999</v>
      </c>
      <c r="M26" s="17">
        <v>61243.67</v>
      </c>
      <c r="N26" s="12"/>
      <c r="AMH26" s="11"/>
      <c r="AMI26" s="11"/>
      <c r="AMJ26" s="11"/>
    </row>
    <row r="27" spans="1:1024" s="10" customFormat="1" ht="23.1" customHeight="1" x14ac:dyDescent="0.25">
      <c r="A27" s="12"/>
      <c r="B27" s="15" t="s">
        <v>42</v>
      </c>
      <c r="C27" s="24" t="s">
        <v>43</v>
      </c>
      <c r="D27" s="24"/>
      <c r="E27" s="16">
        <v>0</v>
      </c>
      <c r="F27" s="12"/>
      <c r="G27" s="17" t="e">
        <f>ROUND(#REF!*$G$3,2)</f>
        <v>#REF!</v>
      </c>
      <c r="H27" s="17" t="e">
        <f>ROUND(#REF!*$G$3,2)</f>
        <v>#REF!</v>
      </c>
      <c r="I27" s="17" t="e">
        <f>ROUND(#REF!*$G$3,2)</f>
        <v>#REF!</v>
      </c>
      <c r="J27" s="12"/>
      <c r="K27" s="17">
        <v>33716.949999999997</v>
      </c>
      <c r="L27" s="17">
        <v>23266</v>
      </c>
      <c r="M27" s="17">
        <v>36746.199999999997</v>
      </c>
      <c r="N27" s="12"/>
      <c r="AMH27" s="11"/>
      <c r="AMI27" s="11"/>
      <c r="AMJ27" s="11"/>
    </row>
    <row r="28" spans="1:1024" s="10" customFormat="1" ht="23.1" customHeight="1" x14ac:dyDescent="0.25">
      <c r="A28" s="12"/>
      <c r="B28" s="15" t="s">
        <v>44</v>
      </c>
      <c r="C28" s="24" t="s">
        <v>45</v>
      </c>
      <c r="D28" s="24"/>
      <c r="E28" s="16">
        <v>0</v>
      </c>
      <c r="F28" s="12"/>
      <c r="G28" s="17" t="e">
        <f>ROUND(#REF!*$G$3,2)</f>
        <v>#REF!</v>
      </c>
      <c r="H28" s="17" t="e">
        <f>ROUND(#REF!*$G$3,2)</f>
        <v>#REF!</v>
      </c>
      <c r="I28" s="17" t="e">
        <f>ROUND(#REF!*$G$3,2)</f>
        <v>#REF!</v>
      </c>
      <c r="J28" s="12"/>
      <c r="K28" s="17">
        <v>68366.39</v>
      </c>
      <c r="L28" s="17">
        <v>58165</v>
      </c>
      <c r="M28" s="17">
        <v>71450.960000000006</v>
      </c>
      <c r="N28" s="12"/>
      <c r="AMH28" s="11"/>
      <c r="AMI28" s="11"/>
      <c r="AMJ28" s="11"/>
    </row>
    <row r="29" spans="1:1024" s="10" customFormat="1" ht="23.1" customHeight="1" x14ac:dyDescent="0.25">
      <c r="A29" s="12"/>
      <c r="B29" s="15"/>
      <c r="C29" s="29" t="s">
        <v>46</v>
      </c>
      <c r="D29" s="29"/>
      <c r="E29" s="18">
        <f>ROUND(SUM(E25:E28),2)</f>
        <v>0</v>
      </c>
      <c r="F29" s="12"/>
      <c r="G29" s="14" t="e">
        <f>SUM(G25:G28)</f>
        <v>#REF!</v>
      </c>
      <c r="H29" s="14" t="e">
        <f>SUM(H25:H28)</f>
        <v>#REF!</v>
      </c>
      <c r="I29" s="14" t="e">
        <f>SUM(I25:I28)</f>
        <v>#REF!</v>
      </c>
      <c r="J29" s="12"/>
      <c r="K29" s="12"/>
      <c r="L29" s="12"/>
      <c r="M29" s="12"/>
      <c r="N29" s="12"/>
      <c r="AMH29" s="11"/>
      <c r="AMI29" s="11"/>
      <c r="AMJ29" s="11"/>
    </row>
    <row r="30" spans="1:1024" s="10" customFormat="1" ht="23.1" customHeight="1" x14ac:dyDescent="0.25">
      <c r="A30" s="12"/>
      <c r="B30" s="31"/>
      <c r="C30" s="31"/>
      <c r="D30" s="31"/>
      <c r="E30" s="31"/>
      <c r="F30" s="12"/>
      <c r="G30" s="12"/>
      <c r="H30" s="12"/>
      <c r="I30" s="12"/>
      <c r="J30" s="12"/>
      <c r="K30" s="12"/>
      <c r="L30" s="12"/>
      <c r="M30" s="12"/>
      <c r="N30" s="12"/>
      <c r="AMH30" s="11"/>
      <c r="AMI30" s="11"/>
      <c r="AMJ30" s="11"/>
    </row>
    <row r="31" spans="1:1024" s="10" customFormat="1" ht="23.1" customHeight="1" x14ac:dyDescent="0.25">
      <c r="A31" s="12"/>
      <c r="B31" s="12"/>
      <c r="C31" s="12"/>
      <c r="D31" s="13" t="s">
        <v>47</v>
      </c>
      <c r="E31" s="18">
        <f>ROUND(E29+E22+E15,2)</f>
        <v>0</v>
      </c>
      <c r="F31" s="12"/>
      <c r="G31" s="14" t="e">
        <f>G15+G22+G29</f>
        <v>#REF!</v>
      </c>
      <c r="H31" s="14" t="e">
        <f>H15+H22+H29</f>
        <v>#REF!</v>
      </c>
      <c r="I31" s="14" t="e">
        <f>I15+I22+I29</f>
        <v>#REF!</v>
      </c>
      <c r="J31" s="12"/>
      <c r="K31" s="12"/>
      <c r="L31" s="12"/>
      <c r="M31" s="12"/>
      <c r="N31" s="12"/>
      <c r="AMH31" s="11"/>
      <c r="AMI31" s="11"/>
      <c r="AMJ31" s="11"/>
    </row>
    <row r="32" spans="1:1024" s="10" customFormat="1" ht="12" customHeight="1" x14ac:dyDescent="0.25">
      <c r="A32" s="12"/>
      <c r="B32" s="12"/>
      <c r="C32" s="12"/>
      <c r="D32" s="37"/>
      <c r="E32" s="20"/>
      <c r="F32" s="12"/>
      <c r="G32" s="38"/>
      <c r="H32" s="38"/>
      <c r="I32" s="38"/>
      <c r="J32" s="12"/>
      <c r="K32" s="12"/>
      <c r="L32" s="12"/>
      <c r="M32" s="12"/>
      <c r="N32" s="12"/>
      <c r="AMH32" s="11"/>
      <c r="AMI32" s="11"/>
      <c r="AMJ32" s="11"/>
    </row>
    <row r="33" spans="1:1024" s="10" customFormat="1" ht="23.1" customHeight="1" x14ac:dyDescent="0.25">
      <c r="A33" s="12"/>
      <c r="B33" s="12"/>
      <c r="C33" s="12"/>
      <c r="D33" s="13" t="s">
        <v>55</v>
      </c>
      <c r="E33" s="18">
        <f>ROUND(E31*12,2)</f>
        <v>0</v>
      </c>
      <c r="F33" s="12"/>
      <c r="G33" s="14" t="e">
        <f>G17+G24+G31</f>
        <v>#REF!</v>
      </c>
      <c r="H33" s="14" t="e">
        <f>H17+H24+H31</f>
        <v>#REF!</v>
      </c>
      <c r="I33" s="14" t="e">
        <f>I17+I24+I31</f>
        <v>#REF!</v>
      </c>
      <c r="J33" s="12"/>
      <c r="K33" s="12"/>
      <c r="L33" s="12"/>
      <c r="M33" s="12"/>
      <c r="N33" s="12"/>
      <c r="AMH33" s="11"/>
      <c r="AMI33" s="11"/>
      <c r="AMJ33" s="11"/>
    </row>
    <row r="34" spans="1:1024" s="10" customFormat="1" ht="15" x14ac:dyDescent="0.25">
      <c r="A34" s="12"/>
      <c r="B34" s="32"/>
      <c r="C34" s="32"/>
      <c r="D34" s="32"/>
      <c r="E34" s="32"/>
      <c r="F34" s="12"/>
      <c r="G34" s="12"/>
      <c r="H34" s="12"/>
      <c r="I34" s="12"/>
      <c r="J34" s="12"/>
      <c r="K34" s="12"/>
      <c r="L34" s="12"/>
      <c r="M34" s="12"/>
      <c r="N34" s="12"/>
      <c r="AMH34" s="11"/>
      <c r="AMI34" s="11"/>
      <c r="AMJ34" s="11"/>
    </row>
    <row r="35" spans="1:1024" s="10" customFormat="1" ht="60" customHeight="1" x14ac:dyDescent="0.25">
      <c r="A35" s="12"/>
      <c r="B35" s="26" t="s">
        <v>48</v>
      </c>
      <c r="C35" s="26"/>
      <c r="D35" s="26"/>
      <c r="E35" s="26"/>
      <c r="F35" s="12"/>
      <c r="G35" s="12"/>
      <c r="H35" s="12"/>
      <c r="I35" s="12"/>
      <c r="J35" s="12"/>
      <c r="K35" s="12"/>
      <c r="L35" s="12"/>
      <c r="M35" s="12"/>
      <c r="N35" s="12"/>
      <c r="AMH35" s="11"/>
      <c r="AMI35" s="11"/>
      <c r="AMJ35" s="11"/>
    </row>
    <row r="36" spans="1:1024" s="10" customFormat="1" ht="21.6" customHeight="1" x14ac:dyDescent="0.25">
      <c r="A36" s="12"/>
      <c r="B36" s="28" t="s">
        <v>2</v>
      </c>
      <c r="C36" s="28"/>
      <c r="D36" s="28"/>
      <c r="E36" s="23" t="s">
        <v>3</v>
      </c>
      <c r="F36" s="12"/>
      <c r="G36" s="12"/>
      <c r="H36" s="12"/>
      <c r="I36" s="12"/>
      <c r="J36" s="12"/>
      <c r="K36" s="12"/>
      <c r="L36" s="12"/>
      <c r="M36" s="12"/>
      <c r="N36" s="12"/>
      <c r="AMH36" s="11"/>
      <c r="AMI36" s="11"/>
      <c r="AMJ36" s="11"/>
    </row>
    <row r="37" spans="1:1024" s="10" customFormat="1" ht="21.6" customHeight="1" x14ac:dyDescent="0.25">
      <c r="A37" s="12"/>
      <c r="B37" s="13" t="s">
        <v>4</v>
      </c>
      <c r="C37" s="33" t="s">
        <v>5</v>
      </c>
      <c r="D37" s="34"/>
      <c r="E37" s="34"/>
      <c r="F37" s="12"/>
      <c r="G37" s="12"/>
      <c r="H37" s="12"/>
      <c r="I37" s="12"/>
      <c r="J37" s="12"/>
      <c r="K37" s="12"/>
      <c r="L37" s="12"/>
      <c r="M37" s="12"/>
      <c r="N37" s="12"/>
      <c r="AMH37" s="11"/>
      <c r="AMI37" s="11"/>
      <c r="AMJ37" s="11"/>
    </row>
    <row r="38" spans="1:1024" s="10" customFormat="1" ht="21.6" customHeight="1" x14ac:dyDescent="0.25">
      <c r="A38" s="12"/>
      <c r="B38" s="15" t="s">
        <v>6</v>
      </c>
      <c r="C38" s="24" t="s">
        <v>7</v>
      </c>
      <c r="D38" s="24"/>
      <c r="E38" s="16">
        <v>0</v>
      </c>
      <c r="F38" s="12"/>
      <c r="G38" s="17" t="e">
        <f>ROUND(#REF!*$G$3,2)</f>
        <v>#REF!</v>
      </c>
      <c r="H38" s="17" t="e">
        <f>ROUND(#REF!*$G$3,2)</f>
        <v>#REF!</v>
      </c>
      <c r="I38" s="17" t="e">
        <f>ROUND(#REF!*$G$3,2)</f>
        <v>#REF!</v>
      </c>
      <c r="J38" s="12"/>
      <c r="K38" s="17">
        <v>97100.42</v>
      </c>
      <c r="L38" s="17">
        <v>45368.7</v>
      </c>
      <c r="M38" s="17">
        <v>106419.99</v>
      </c>
      <c r="N38" s="12"/>
      <c r="AMH38" s="11"/>
      <c r="AMI38" s="11"/>
      <c r="AMJ38" s="11"/>
    </row>
    <row r="39" spans="1:1024" s="10" customFormat="1" ht="21.6" customHeight="1" x14ac:dyDescent="0.25">
      <c r="A39" s="12"/>
      <c r="B39" s="15" t="s">
        <v>8</v>
      </c>
      <c r="C39" s="24" t="s">
        <v>9</v>
      </c>
      <c r="D39" s="24"/>
      <c r="E39" s="16">
        <v>0</v>
      </c>
      <c r="F39" s="12"/>
      <c r="G39" s="17" t="e">
        <f>ROUND(#REF!*$G$3,2)</f>
        <v>#REF!</v>
      </c>
      <c r="H39" s="17" t="e">
        <f>ROUND(#REF!*$G$3,2)</f>
        <v>#REF!</v>
      </c>
      <c r="I39" s="17" t="e">
        <f>ROUND(#REF!*$G$3,2)</f>
        <v>#REF!</v>
      </c>
      <c r="J39" s="12"/>
      <c r="K39" s="17">
        <v>22161.11</v>
      </c>
      <c r="L39" s="17">
        <v>26755.9</v>
      </c>
      <c r="M39" s="17">
        <v>22985.66</v>
      </c>
      <c r="N39" s="12"/>
      <c r="AMH39" s="11"/>
      <c r="AMI39" s="11"/>
      <c r="AMJ39" s="11"/>
    </row>
    <row r="40" spans="1:1024" s="10" customFormat="1" ht="21.6" customHeight="1" x14ac:dyDescent="0.25">
      <c r="A40" s="12"/>
      <c r="B40" s="15" t="s">
        <v>10</v>
      </c>
      <c r="C40" s="24" t="s">
        <v>11</v>
      </c>
      <c r="D40" s="24"/>
      <c r="E40" s="16">
        <v>0</v>
      </c>
      <c r="F40" s="12"/>
      <c r="G40" s="17" t="e">
        <f>ROUND(#REF!*$G$3,2)</f>
        <v>#REF!</v>
      </c>
      <c r="H40" s="17" t="e">
        <f>ROUND(#REF!*$G$3,2)</f>
        <v>#REF!</v>
      </c>
      <c r="I40" s="17" t="e">
        <f>ROUND(#REF!*$G$3,2)</f>
        <v>#REF!</v>
      </c>
      <c r="J40" s="12"/>
      <c r="K40" s="17">
        <v>7364.12</v>
      </c>
      <c r="L40" s="17">
        <v>13959.6</v>
      </c>
      <c r="M40" s="17">
        <v>7661.89</v>
      </c>
      <c r="N40" s="12"/>
      <c r="AMH40" s="11"/>
      <c r="AMI40" s="11"/>
      <c r="AMJ40" s="11"/>
    </row>
    <row r="41" spans="1:1024" s="10" customFormat="1" ht="21.6" customHeight="1" x14ac:dyDescent="0.25">
      <c r="A41" s="12"/>
      <c r="B41" s="15" t="s">
        <v>12</v>
      </c>
      <c r="C41" s="24" t="s">
        <v>13</v>
      </c>
      <c r="D41" s="24"/>
      <c r="E41" s="16">
        <v>0</v>
      </c>
      <c r="F41" s="12"/>
      <c r="G41" s="17" t="e">
        <f>ROUND(#REF!*$G$3,2)</f>
        <v>#REF!</v>
      </c>
      <c r="H41" s="17" t="e">
        <f>ROUND(#REF!*$G$3,2)</f>
        <v>#REF!</v>
      </c>
      <c r="I41" s="17" t="e">
        <f>ROUND(#REF!*$G$3,2)</f>
        <v>#REF!</v>
      </c>
      <c r="J41" s="12"/>
      <c r="K41" s="17">
        <v>7258.48</v>
      </c>
      <c r="L41" s="17">
        <v>13959.6</v>
      </c>
      <c r="M41" s="17">
        <v>7470.34</v>
      </c>
      <c r="N41" s="12"/>
      <c r="AMH41" s="11"/>
      <c r="AMI41" s="11"/>
      <c r="AMJ41" s="11"/>
    </row>
    <row r="42" spans="1:1024" s="10" customFormat="1" ht="21.6" customHeight="1" x14ac:dyDescent="0.25">
      <c r="A42" s="12"/>
      <c r="B42" s="15" t="s">
        <v>14</v>
      </c>
      <c r="C42" s="24" t="s">
        <v>15</v>
      </c>
      <c r="D42" s="24"/>
      <c r="E42" s="16">
        <v>0</v>
      </c>
      <c r="F42" s="12"/>
      <c r="G42" s="17" t="e">
        <f>ROUND(#REF!*$G$3,2)</f>
        <v>#REF!</v>
      </c>
      <c r="H42" s="17" t="e">
        <f>ROUND(#REF!*$G$3,2)</f>
        <v>#REF!</v>
      </c>
      <c r="I42" s="17" t="e">
        <f>ROUND(#REF!*$G$3,2)</f>
        <v>#REF!</v>
      </c>
      <c r="J42" s="12"/>
      <c r="K42" s="17">
        <v>7288.54</v>
      </c>
      <c r="L42" s="17">
        <v>13959.6</v>
      </c>
      <c r="M42" s="17">
        <v>7470.34</v>
      </c>
      <c r="N42" s="12"/>
      <c r="AMH42" s="11"/>
      <c r="AMI42" s="11"/>
      <c r="AMJ42" s="11"/>
    </row>
    <row r="43" spans="1:1024" s="10" customFormat="1" ht="21.6" customHeight="1" x14ac:dyDescent="0.25">
      <c r="A43" s="12"/>
      <c r="B43" s="15" t="s">
        <v>16</v>
      </c>
      <c r="C43" s="24" t="s">
        <v>17</v>
      </c>
      <c r="D43" s="24"/>
      <c r="E43" s="16">
        <v>0</v>
      </c>
      <c r="F43" s="12"/>
      <c r="G43" s="17" t="e">
        <f>ROUND(#REF!*$G$3,2)</f>
        <v>#REF!</v>
      </c>
      <c r="H43" s="17" t="e">
        <f>ROUND(#REF!*$G$3,2)</f>
        <v>#REF!</v>
      </c>
      <c r="I43" s="17" t="e">
        <f>ROUND(#REF!*$G$3,2)</f>
        <v>#REF!</v>
      </c>
      <c r="J43" s="12"/>
      <c r="K43" s="17">
        <v>78428.84</v>
      </c>
      <c r="L43" s="17">
        <v>66308.100000000006</v>
      </c>
      <c r="M43" s="17">
        <v>79357.63</v>
      </c>
      <c r="N43" s="12"/>
      <c r="AMH43" s="11"/>
      <c r="AMI43" s="11"/>
      <c r="AMJ43" s="11"/>
    </row>
    <row r="44" spans="1:1024" s="10" customFormat="1" ht="21.6" customHeight="1" x14ac:dyDescent="0.25">
      <c r="A44" s="12"/>
      <c r="B44" s="15" t="s">
        <v>18</v>
      </c>
      <c r="C44" s="24" t="s">
        <v>19</v>
      </c>
      <c r="D44" s="24"/>
      <c r="E44" s="16">
        <v>0</v>
      </c>
      <c r="F44" s="12"/>
      <c r="G44" s="17" t="e">
        <f>ROUND(#REF!*$G$3,2)</f>
        <v>#REF!</v>
      </c>
      <c r="H44" s="17" t="e">
        <f>ROUND(#REF!*$G$3,2)</f>
        <v>#REF!</v>
      </c>
      <c r="I44" s="17" t="e">
        <f>ROUND(#REF!*$G$3,2)</f>
        <v>#REF!</v>
      </c>
      <c r="J44" s="12"/>
      <c r="K44" s="17">
        <v>12485.05</v>
      </c>
      <c r="L44" s="17">
        <v>11633</v>
      </c>
      <c r="M44" s="17">
        <v>13025.2</v>
      </c>
      <c r="N44" s="12"/>
      <c r="AMH44" s="11"/>
      <c r="AMI44" s="11"/>
      <c r="AMJ44" s="11"/>
    </row>
    <row r="45" spans="1:1024" s="10" customFormat="1" ht="21.6" customHeight="1" x14ac:dyDescent="0.25">
      <c r="A45" s="12"/>
      <c r="B45" s="15" t="s">
        <v>20</v>
      </c>
      <c r="C45" s="24" t="s">
        <v>21</v>
      </c>
      <c r="D45" s="24"/>
      <c r="E45" s="16">
        <v>0</v>
      </c>
      <c r="F45" s="12"/>
      <c r="G45" s="17" t="e">
        <f>ROUND(#REF!*$G$3,2)</f>
        <v>#REF!</v>
      </c>
      <c r="H45" s="17" t="e">
        <f>ROUND(#REF!*$G$3,2)</f>
        <v>#REF!</v>
      </c>
      <c r="I45" s="17" t="e">
        <f>ROUND(#REF!*$G$3,2)</f>
        <v>#REF!</v>
      </c>
      <c r="J45" s="12"/>
      <c r="K45" s="17">
        <v>6409.67</v>
      </c>
      <c r="L45" s="17">
        <v>4653.2</v>
      </c>
      <c r="M45" s="17">
        <v>6704.14</v>
      </c>
      <c r="N45" s="12"/>
      <c r="AMH45" s="11"/>
      <c r="AMI45" s="11"/>
      <c r="AMJ45" s="11"/>
    </row>
    <row r="46" spans="1:1024" s="10" customFormat="1" ht="21.6" customHeight="1" x14ac:dyDescent="0.25">
      <c r="A46" s="12"/>
      <c r="B46" s="15" t="s">
        <v>22</v>
      </c>
      <c r="C46" s="24" t="s">
        <v>23</v>
      </c>
      <c r="D46" s="24"/>
      <c r="E46" s="16">
        <v>0</v>
      </c>
      <c r="F46" s="12"/>
      <c r="G46" s="17" t="e">
        <f>ROUND(#REF!*$G$3,2)</f>
        <v>#REF!</v>
      </c>
      <c r="H46" s="17" t="e">
        <f>ROUND(#REF!*$G$3,2)</f>
        <v>#REF!</v>
      </c>
      <c r="I46" s="17" t="e">
        <f>ROUND(#REF!*$G$3,2)</f>
        <v>#REF!</v>
      </c>
      <c r="J46" s="12"/>
      <c r="K46" s="17">
        <v>6604.8</v>
      </c>
      <c r="L46" s="17">
        <v>6979.8</v>
      </c>
      <c r="M46" s="17">
        <v>7278.79</v>
      </c>
      <c r="N46" s="12"/>
      <c r="AMH46" s="11"/>
      <c r="AMI46" s="11"/>
      <c r="AMJ46" s="11"/>
    </row>
    <row r="47" spans="1:1024" s="10" customFormat="1" ht="21.6" customHeight="1" x14ac:dyDescent="0.25">
      <c r="A47" s="12"/>
      <c r="B47" s="15"/>
      <c r="C47" s="29" t="s">
        <v>24</v>
      </c>
      <c r="D47" s="29"/>
      <c r="E47" s="18">
        <f>ROUND(SUM(E38:E46),2)</f>
        <v>0</v>
      </c>
      <c r="F47" s="12"/>
      <c r="G47" s="14" t="e">
        <f>SUM(G38:G46)</f>
        <v>#REF!</v>
      </c>
      <c r="H47" s="14" t="e">
        <f>SUM(H38:H46)</f>
        <v>#REF!</v>
      </c>
      <c r="I47" s="14" t="e">
        <f>SUM(I38:I46)</f>
        <v>#REF!</v>
      </c>
      <c r="J47" s="12"/>
      <c r="K47" s="12"/>
      <c r="L47" s="12"/>
      <c r="M47" s="12"/>
      <c r="N47" s="12"/>
      <c r="AMH47" s="11"/>
      <c r="AMI47" s="11"/>
      <c r="AMJ47" s="11"/>
    </row>
    <row r="48" spans="1:1024" s="10" customFormat="1" ht="21.6" customHeight="1" x14ac:dyDescent="0.25">
      <c r="A48" s="12"/>
      <c r="B48" s="30"/>
      <c r="C48" s="31"/>
      <c r="D48" s="31"/>
      <c r="E48" s="31"/>
      <c r="F48" s="12"/>
      <c r="G48" s="12"/>
      <c r="H48" s="12"/>
      <c r="I48" s="12"/>
      <c r="J48" s="12"/>
      <c r="K48" s="12"/>
      <c r="L48" s="12"/>
      <c r="M48" s="12"/>
      <c r="N48" s="12"/>
      <c r="AMH48" s="11"/>
      <c r="AMI48" s="11"/>
      <c r="AMJ48" s="11"/>
    </row>
    <row r="49" spans="1:1024" s="10" customFormat="1" ht="21.6" customHeight="1" x14ac:dyDescent="0.25">
      <c r="A49" s="12"/>
      <c r="B49" s="13" t="s">
        <v>25</v>
      </c>
      <c r="C49" s="28" t="s">
        <v>26</v>
      </c>
      <c r="D49" s="28"/>
      <c r="E49" s="28"/>
      <c r="F49" s="12"/>
      <c r="G49" s="12"/>
      <c r="H49" s="12"/>
      <c r="I49" s="12"/>
      <c r="J49" s="12"/>
      <c r="K49" s="12"/>
      <c r="L49" s="12"/>
      <c r="M49" s="12"/>
      <c r="N49" s="12"/>
      <c r="AMH49" s="11"/>
      <c r="AMI49" s="11"/>
      <c r="AMJ49" s="11"/>
    </row>
    <row r="50" spans="1:1024" s="10" customFormat="1" ht="21.6" customHeight="1" x14ac:dyDescent="0.25">
      <c r="A50" s="12"/>
      <c r="B50" s="15" t="s">
        <v>27</v>
      </c>
      <c r="C50" s="24" t="s">
        <v>28</v>
      </c>
      <c r="D50" s="24"/>
      <c r="E50" s="16">
        <v>0</v>
      </c>
      <c r="F50" s="12"/>
      <c r="G50" s="17" t="e">
        <f>ROUND(#REF!*$G$3,2)</f>
        <v>#REF!</v>
      </c>
      <c r="H50" s="17" t="e">
        <f>ROUND(#REF!*$G$3,2)</f>
        <v>#REF!</v>
      </c>
      <c r="I50" s="17" t="e">
        <f>ROUND(#REF!*$G$3,2)</f>
        <v>#REF!</v>
      </c>
      <c r="J50" s="12"/>
      <c r="K50" s="17">
        <v>31028.94</v>
      </c>
      <c r="L50" s="17">
        <v>27919.200000000001</v>
      </c>
      <c r="M50" s="17">
        <v>31932.13</v>
      </c>
      <c r="N50" s="12"/>
      <c r="AMH50" s="11"/>
      <c r="AMI50" s="11"/>
      <c r="AMJ50" s="11"/>
    </row>
    <row r="51" spans="1:1024" s="10" customFormat="1" ht="21.6" customHeight="1" x14ac:dyDescent="0.25">
      <c r="A51" s="12"/>
      <c r="B51" s="15" t="s">
        <v>29</v>
      </c>
      <c r="C51" s="24" t="s">
        <v>30</v>
      </c>
      <c r="D51" s="24"/>
      <c r="E51" s="16">
        <v>0</v>
      </c>
      <c r="F51" s="12"/>
      <c r="G51" s="17" t="e">
        <f>ROUND(#REF!*$G$3,2)</f>
        <v>#REF!</v>
      </c>
      <c r="H51" s="17" t="e">
        <f>ROUND(#REF!*$G$3,2)</f>
        <v>#REF!</v>
      </c>
      <c r="I51" s="17" t="e">
        <f>ROUND(#REF!*$G$3,2)</f>
        <v>#REF!</v>
      </c>
      <c r="J51" s="12"/>
      <c r="K51" s="17">
        <v>34255.26</v>
      </c>
      <c r="L51" s="17">
        <v>27919.200000000001</v>
      </c>
      <c r="M51" s="17">
        <v>34268.129999999997</v>
      </c>
      <c r="N51" s="12"/>
      <c r="AMH51" s="11"/>
      <c r="AMI51" s="11"/>
      <c r="AMJ51" s="11"/>
    </row>
    <row r="52" spans="1:1024" s="10" customFormat="1" ht="21.6" customHeight="1" x14ac:dyDescent="0.25">
      <c r="A52" s="12"/>
      <c r="B52" s="15" t="s">
        <v>31</v>
      </c>
      <c r="C52" s="24" t="s">
        <v>32</v>
      </c>
      <c r="D52" s="24"/>
      <c r="E52" s="16">
        <v>0</v>
      </c>
      <c r="F52" s="12"/>
      <c r="G52" s="17" t="e">
        <f>ROUND(#REF!*$G$3,2)</f>
        <v>#REF!</v>
      </c>
      <c r="H52" s="17" t="e">
        <f>ROUND(#REF!*$G$3,2)</f>
        <v>#REF!</v>
      </c>
      <c r="I52" s="17" t="e">
        <f>ROUND(#REF!*$G$3,2)</f>
        <v>#REF!</v>
      </c>
      <c r="J52" s="12"/>
      <c r="K52" s="17">
        <v>63719.6</v>
      </c>
      <c r="L52" s="17">
        <v>58165</v>
      </c>
      <c r="M52" s="17">
        <v>66627.08</v>
      </c>
      <c r="N52" s="12"/>
      <c r="AMH52" s="11"/>
      <c r="AMI52" s="11"/>
      <c r="AMJ52" s="11"/>
    </row>
    <row r="53" spans="1:1024" s="10" customFormat="1" ht="21.6" customHeight="1" x14ac:dyDescent="0.25">
      <c r="A53" s="12"/>
      <c r="B53" s="15"/>
      <c r="C53" s="29" t="s">
        <v>35</v>
      </c>
      <c r="D53" s="29"/>
      <c r="E53" s="18">
        <f>ROUND(SUM(E50:E52),2)</f>
        <v>0</v>
      </c>
      <c r="F53" s="12"/>
      <c r="G53" s="14" t="e">
        <f>SUM(G50:G52)</f>
        <v>#REF!</v>
      </c>
      <c r="H53" s="14" t="e">
        <f>SUM(H50:H52)</f>
        <v>#REF!</v>
      </c>
      <c r="I53" s="14" t="e">
        <f>SUM(I50:I52)</f>
        <v>#REF!</v>
      </c>
      <c r="J53" s="12"/>
      <c r="K53" s="12"/>
      <c r="L53" s="12"/>
      <c r="M53" s="12"/>
      <c r="N53" s="12"/>
      <c r="AMH53" s="11"/>
      <c r="AMI53" s="11"/>
      <c r="AMJ53" s="11"/>
    </row>
    <row r="54" spans="1:1024" s="10" customFormat="1" ht="21.6" customHeight="1" x14ac:dyDescent="0.25">
      <c r="A54" s="12"/>
      <c r="B54" s="30"/>
      <c r="C54" s="31"/>
      <c r="D54" s="31"/>
      <c r="E54" s="31"/>
      <c r="F54" s="12"/>
      <c r="G54" s="12"/>
      <c r="H54" s="12"/>
      <c r="I54" s="12"/>
      <c r="J54" s="12"/>
      <c r="K54" s="12"/>
      <c r="L54" s="12"/>
      <c r="M54" s="12"/>
      <c r="N54" s="12"/>
      <c r="AMH54" s="11"/>
      <c r="AMI54" s="11"/>
      <c r="AMJ54" s="11"/>
    </row>
    <row r="55" spans="1:1024" s="10" customFormat="1" ht="21.6" customHeight="1" x14ac:dyDescent="0.25">
      <c r="A55" s="12"/>
      <c r="B55" s="13" t="s">
        <v>36</v>
      </c>
      <c r="C55" s="28" t="s">
        <v>37</v>
      </c>
      <c r="D55" s="28"/>
      <c r="E55" s="28"/>
      <c r="F55" s="12"/>
      <c r="G55" s="12"/>
      <c r="H55" s="12"/>
      <c r="I55" s="12"/>
      <c r="J55" s="12"/>
      <c r="K55" s="12"/>
      <c r="L55" s="12"/>
      <c r="M55" s="12"/>
      <c r="N55" s="12"/>
      <c r="AMH55" s="11"/>
      <c r="AMI55" s="11"/>
      <c r="AMJ55" s="11"/>
    </row>
    <row r="56" spans="1:1024" s="10" customFormat="1" ht="21.6" customHeight="1" x14ac:dyDescent="0.25">
      <c r="A56" s="12"/>
      <c r="B56" s="15" t="s">
        <v>38</v>
      </c>
      <c r="C56" s="24" t="s">
        <v>39</v>
      </c>
      <c r="D56" s="24"/>
      <c r="E56" s="16">
        <v>0</v>
      </c>
      <c r="F56" s="12"/>
      <c r="G56" s="17" t="e">
        <f>ROUND(#REF!*$G$3,2)</f>
        <v>#REF!</v>
      </c>
      <c r="H56" s="17" t="e">
        <f>ROUND(#REF!*$G$3,2)</f>
        <v>#REF!</v>
      </c>
      <c r="I56" s="17" t="e">
        <f>ROUND(#REF!*$G$3,2)</f>
        <v>#REF!</v>
      </c>
      <c r="J56" s="12"/>
      <c r="K56" s="17">
        <v>26360.36</v>
      </c>
      <c r="L56" s="17">
        <v>29082.5</v>
      </c>
      <c r="M56" s="17">
        <v>26816.6</v>
      </c>
      <c r="N56" s="12"/>
      <c r="AMH56" s="11"/>
      <c r="AMI56" s="11"/>
      <c r="AMJ56" s="11"/>
    </row>
    <row r="57" spans="1:1024" s="10" customFormat="1" ht="21.6" customHeight="1" x14ac:dyDescent="0.25">
      <c r="A57" s="12"/>
      <c r="B57" s="15" t="s">
        <v>40</v>
      </c>
      <c r="C57" s="24" t="s">
        <v>41</v>
      </c>
      <c r="D57" s="24"/>
      <c r="E57" s="16">
        <v>0</v>
      </c>
      <c r="F57" s="12"/>
      <c r="G57" s="17" t="e">
        <f>ROUND(#REF!*$G$3,2)</f>
        <v>#REF!</v>
      </c>
      <c r="H57" s="17" t="e">
        <f>ROUND(#REF!*$G$3,2)</f>
        <v>#REF!</v>
      </c>
      <c r="I57" s="17" t="e">
        <f>ROUND(#REF!*$G$3,2)</f>
        <v>#REF!</v>
      </c>
      <c r="J57" s="12"/>
      <c r="K57" s="17">
        <v>52448.51</v>
      </c>
      <c r="L57" s="17">
        <v>33735.699999999997</v>
      </c>
      <c r="M57" s="17">
        <v>57464.14</v>
      </c>
      <c r="N57" s="12"/>
      <c r="AMH57" s="11"/>
      <c r="AMI57" s="11"/>
      <c r="AMJ57" s="11"/>
    </row>
    <row r="58" spans="1:1024" s="10" customFormat="1" ht="21.6" customHeight="1" x14ac:dyDescent="0.25">
      <c r="A58" s="12"/>
      <c r="B58" s="15" t="s">
        <v>42</v>
      </c>
      <c r="C58" s="24" t="s">
        <v>43</v>
      </c>
      <c r="D58" s="24"/>
      <c r="E58" s="16">
        <v>0</v>
      </c>
      <c r="F58" s="12"/>
      <c r="G58" s="17" t="e">
        <f>ROUND(#REF!*$G$3,2)</f>
        <v>#REF!</v>
      </c>
      <c r="H58" s="17" t="e">
        <f>ROUND(#REF!*$G$3,2)</f>
        <v>#REF!</v>
      </c>
      <c r="I58" s="17" t="e">
        <f>ROUND(#REF!*$G$3,2)</f>
        <v>#REF!</v>
      </c>
      <c r="J58" s="12"/>
      <c r="K58" s="17">
        <v>33479.24</v>
      </c>
      <c r="L58" s="17">
        <v>23266</v>
      </c>
      <c r="M58" s="17">
        <v>34478.480000000003</v>
      </c>
      <c r="N58" s="12"/>
      <c r="AMH58" s="11"/>
      <c r="AMI58" s="11"/>
      <c r="AMJ58" s="11"/>
    </row>
    <row r="59" spans="1:1024" s="10" customFormat="1" ht="21.6" customHeight="1" x14ac:dyDescent="0.25">
      <c r="A59" s="12"/>
      <c r="B59" s="15" t="s">
        <v>44</v>
      </c>
      <c r="C59" s="24" t="s">
        <v>45</v>
      </c>
      <c r="D59" s="24"/>
      <c r="E59" s="16">
        <v>0</v>
      </c>
      <c r="F59" s="12"/>
      <c r="G59" s="17" t="e">
        <f>ROUND(#REF!*$G$3,2)</f>
        <v>#REF!</v>
      </c>
      <c r="H59" s="17" t="e">
        <f>ROUND(#REF!*$G$3,2)</f>
        <v>#REF!</v>
      </c>
      <c r="I59" s="17" t="e">
        <f>ROUND(#REF!*$G$3,2)</f>
        <v>#REF!</v>
      </c>
      <c r="J59" s="12"/>
      <c r="K59" s="17">
        <v>61346.15</v>
      </c>
      <c r="L59" s="17">
        <v>53511.8</v>
      </c>
      <c r="M59" s="17">
        <v>67041.490000000005</v>
      </c>
      <c r="N59" s="12"/>
      <c r="AMH59" s="11"/>
      <c r="AMI59" s="11"/>
      <c r="AMJ59" s="11"/>
    </row>
    <row r="60" spans="1:1024" s="10" customFormat="1" ht="21.6" customHeight="1" x14ac:dyDescent="0.25">
      <c r="A60" s="12"/>
      <c r="B60" s="15"/>
      <c r="C60" s="29" t="s">
        <v>46</v>
      </c>
      <c r="D60" s="29"/>
      <c r="E60" s="18">
        <f>ROUND(SUM(E56:E59),2)</f>
        <v>0</v>
      </c>
      <c r="F60" s="12"/>
      <c r="G60" s="14" t="e">
        <f>SUM(G56:G59)</f>
        <v>#REF!</v>
      </c>
      <c r="H60" s="14" t="e">
        <f>SUM(H56:H59)</f>
        <v>#REF!</v>
      </c>
      <c r="I60" s="14" t="e">
        <f>SUM(I56:I59)</f>
        <v>#REF!</v>
      </c>
      <c r="J60" s="12"/>
      <c r="K60" s="12"/>
      <c r="L60" s="12"/>
      <c r="M60" s="12"/>
      <c r="N60" s="12"/>
      <c r="AMH60" s="11"/>
      <c r="AMI60" s="11"/>
      <c r="AMJ60" s="11"/>
    </row>
    <row r="61" spans="1:1024" s="10" customFormat="1" ht="21.6" customHeight="1" x14ac:dyDescent="0.25">
      <c r="A61" s="12"/>
      <c r="B61" s="31"/>
      <c r="C61" s="31"/>
      <c r="D61" s="31"/>
      <c r="E61" s="31"/>
      <c r="F61" s="12"/>
      <c r="G61" s="12"/>
      <c r="H61" s="12"/>
      <c r="I61" s="12"/>
      <c r="J61" s="12"/>
      <c r="K61" s="12"/>
      <c r="L61" s="12"/>
      <c r="M61" s="12"/>
      <c r="N61" s="12"/>
      <c r="AMH61" s="11"/>
      <c r="AMI61" s="11"/>
      <c r="AMJ61" s="11"/>
    </row>
    <row r="62" spans="1:1024" s="10" customFormat="1" ht="21.6" customHeight="1" x14ac:dyDescent="0.25">
      <c r="A62" s="12"/>
      <c r="B62" s="12"/>
      <c r="C62" s="12"/>
      <c r="D62" s="13" t="s">
        <v>49</v>
      </c>
      <c r="E62" s="18">
        <f>ROUND(E60+E53+E47,2)</f>
        <v>0</v>
      </c>
      <c r="F62" s="12"/>
      <c r="G62" s="12"/>
      <c r="H62" s="12"/>
      <c r="I62" s="12"/>
      <c r="J62" s="12"/>
      <c r="K62" s="12"/>
      <c r="L62" s="12"/>
      <c r="M62" s="12"/>
      <c r="N62" s="12"/>
      <c r="AMH62" s="11"/>
      <c r="AMI62" s="11"/>
      <c r="AMJ62" s="11"/>
    </row>
    <row r="63" spans="1:1024" s="10" customFormat="1" ht="12.75" customHeight="1" x14ac:dyDescent="0.25">
      <c r="A63" s="12"/>
      <c r="B63" s="12"/>
      <c r="C63" s="12"/>
      <c r="D63" s="39"/>
      <c r="E63" s="40"/>
      <c r="F63" s="12"/>
      <c r="G63" s="12"/>
      <c r="H63" s="12"/>
      <c r="I63" s="12"/>
      <c r="J63" s="12"/>
      <c r="K63" s="12"/>
      <c r="L63" s="12"/>
      <c r="M63" s="12"/>
      <c r="N63" s="12"/>
      <c r="AMH63" s="11"/>
      <c r="AMI63" s="11"/>
      <c r="AMJ63" s="11"/>
    </row>
    <row r="64" spans="1:1024" s="10" customFormat="1" ht="21.6" customHeight="1" x14ac:dyDescent="0.25">
      <c r="A64" s="12"/>
      <c r="B64" s="12"/>
      <c r="C64" s="12"/>
      <c r="D64" s="13" t="s">
        <v>54</v>
      </c>
      <c r="E64" s="18">
        <f>ROUND(E62*12,2)</f>
        <v>0</v>
      </c>
      <c r="F64" s="12"/>
      <c r="G64" s="12"/>
      <c r="H64" s="12"/>
      <c r="I64" s="12"/>
      <c r="J64" s="12"/>
      <c r="K64" s="12"/>
      <c r="L64" s="12"/>
      <c r="M64" s="12"/>
      <c r="N64" s="12"/>
      <c r="AMH64" s="11"/>
      <c r="AMI64" s="11"/>
      <c r="AMJ64" s="11"/>
    </row>
    <row r="65" spans="1:1024" s="10" customFormat="1" ht="21.6" customHeight="1" x14ac:dyDescent="0.25">
      <c r="A65" s="12"/>
      <c r="B65" s="32"/>
      <c r="C65" s="32"/>
      <c r="D65" s="31"/>
      <c r="E65" s="31"/>
      <c r="F65" s="12"/>
      <c r="G65" s="12"/>
      <c r="H65" s="12"/>
      <c r="I65" s="12"/>
      <c r="J65" s="12"/>
      <c r="K65" s="12"/>
      <c r="L65" s="12"/>
      <c r="M65" s="12"/>
      <c r="N65" s="12"/>
      <c r="AMH65" s="11"/>
      <c r="AMI65" s="11"/>
      <c r="AMJ65" s="11"/>
    </row>
    <row r="66" spans="1:1024" s="10" customFormat="1" ht="21.6" customHeight="1" x14ac:dyDescent="0.25">
      <c r="A66" s="12"/>
      <c r="B66" s="12"/>
      <c r="C66" s="12"/>
      <c r="D66" s="21" t="s">
        <v>51</v>
      </c>
      <c r="E66" s="22">
        <f>ROUND(E31+E62,2)</f>
        <v>0</v>
      </c>
      <c r="F66" s="12"/>
      <c r="G66" s="12"/>
      <c r="H66" s="12"/>
      <c r="I66" s="12"/>
      <c r="J66" s="12"/>
      <c r="K66" s="12"/>
      <c r="L66" s="12"/>
      <c r="M66" s="12"/>
      <c r="N66" s="12"/>
      <c r="AMH66" s="11"/>
      <c r="AMI66" s="11"/>
      <c r="AMJ66" s="11"/>
    </row>
    <row r="67" spans="1:1024" s="10" customFormat="1" ht="21.6" customHeight="1" x14ac:dyDescent="0.25">
      <c r="A67" s="12"/>
      <c r="B67" s="12"/>
      <c r="C67" s="12"/>
      <c r="D67" s="19"/>
      <c r="E67" s="20"/>
      <c r="F67" s="12"/>
      <c r="G67" s="12"/>
      <c r="H67" s="12"/>
      <c r="I67" s="12"/>
      <c r="J67" s="12"/>
      <c r="K67" s="12"/>
      <c r="L67" s="12"/>
      <c r="M67" s="12"/>
      <c r="N67" s="12"/>
      <c r="AMH67" s="11"/>
      <c r="AMI67" s="11"/>
      <c r="AMJ67" s="11"/>
    </row>
    <row r="68" spans="1:1024" s="10" customFormat="1" ht="21.6" customHeight="1" x14ac:dyDescent="0.25">
      <c r="A68" s="12"/>
      <c r="B68" s="12"/>
      <c r="C68" s="12"/>
      <c r="D68" s="21" t="s">
        <v>52</v>
      </c>
      <c r="E68" s="22">
        <f>ROUND(E33+E64,2)</f>
        <v>0</v>
      </c>
      <c r="F68" s="12"/>
      <c r="G68" s="12"/>
      <c r="H68" s="12"/>
      <c r="I68" s="12"/>
      <c r="J68" s="12"/>
      <c r="K68" s="12"/>
      <c r="L68" s="12"/>
      <c r="M68" s="12"/>
      <c r="N68" s="12"/>
      <c r="AMH68" s="11"/>
      <c r="AMI68" s="11"/>
      <c r="AMJ68" s="11"/>
    </row>
    <row r="69" spans="1:1024" s="1" customFormat="1" ht="11.25" customHeight="1" x14ac:dyDescent="0.25">
      <c r="A69" s="4"/>
      <c r="B69" s="5"/>
      <c r="C69" s="4"/>
      <c r="D69" s="4"/>
      <c r="E69" s="6"/>
      <c r="F69" s="4"/>
      <c r="G69" s="4"/>
      <c r="H69" s="4"/>
      <c r="I69" s="4"/>
      <c r="J69" s="4"/>
      <c r="K69" s="4"/>
      <c r="L69" s="4"/>
      <c r="M69" s="4"/>
      <c r="N69" s="4"/>
      <c r="AMH69"/>
      <c r="AMI69"/>
      <c r="AMJ69"/>
    </row>
    <row r="70" spans="1:1024" s="1" customFormat="1" ht="18" customHeight="1" x14ac:dyDescent="0.25">
      <c r="A70" s="4"/>
      <c r="B70" s="36" t="s">
        <v>53</v>
      </c>
      <c r="C70" s="36"/>
      <c r="D70" s="36"/>
      <c r="E70" s="36"/>
      <c r="F70" s="36"/>
      <c r="G70" s="4"/>
      <c r="H70" s="4"/>
      <c r="I70" s="4"/>
      <c r="J70" s="4"/>
      <c r="K70" s="4"/>
      <c r="L70" s="4"/>
      <c r="M70" s="4"/>
      <c r="N70" s="4"/>
      <c r="AMH70"/>
      <c r="AMI70"/>
      <c r="AMJ70"/>
    </row>
    <row r="71" spans="1:1024" s="1" customFormat="1" x14ac:dyDescent="0.25">
      <c r="A71" s="4"/>
      <c r="B71" s="5"/>
      <c r="C71" s="4"/>
      <c r="D71" s="4"/>
      <c r="E71" s="6"/>
      <c r="F71" s="4"/>
      <c r="G71" s="4"/>
      <c r="H71" s="4"/>
      <c r="I71" s="4"/>
      <c r="J71" s="4"/>
      <c r="K71" s="4"/>
      <c r="L71" s="4"/>
      <c r="M71" s="4"/>
      <c r="N71" s="4"/>
      <c r="AMH71"/>
      <c r="AMI71"/>
      <c r="AMJ71"/>
    </row>
    <row r="72" spans="1:1024" s="8" customFormat="1" ht="111.75" customHeight="1" x14ac:dyDescent="0.2">
      <c r="A72" s="7"/>
      <c r="B72" s="35" t="s">
        <v>50</v>
      </c>
      <c r="C72" s="35"/>
      <c r="D72" s="35"/>
      <c r="E72" s="35"/>
      <c r="F72" s="7"/>
      <c r="G72" s="7"/>
      <c r="H72" s="7"/>
      <c r="I72" s="7"/>
      <c r="J72" s="7"/>
      <c r="K72" s="7"/>
      <c r="L72" s="7"/>
      <c r="M72" s="7"/>
      <c r="N72" s="7"/>
    </row>
    <row r="73" spans="1:1024" s="1" customFormat="1" ht="7.9" customHeight="1" x14ac:dyDescent="0.25">
      <c r="A73" s="4"/>
      <c r="B73" s="5"/>
      <c r="C73" s="4"/>
      <c r="D73" s="4"/>
      <c r="E73" s="9"/>
      <c r="F73" s="4"/>
      <c r="G73" s="4"/>
      <c r="H73" s="4"/>
      <c r="I73" s="4"/>
      <c r="J73" s="4"/>
      <c r="K73" s="4"/>
      <c r="L73" s="4"/>
      <c r="M73" s="4"/>
      <c r="N73" s="4"/>
      <c r="AMH73"/>
      <c r="AMI73"/>
      <c r="AMJ73"/>
    </row>
  </sheetData>
  <mergeCells count="61">
    <mergeCell ref="B72:E72"/>
    <mergeCell ref="B70:F70"/>
    <mergeCell ref="C57:D57"/>
    <mergeCell ref="C58:D58"/>
    <mergeCell ref="C59:D59"/>
    <mergeCell ref="C60:D60"/>
    <mergeCell ref="B61:E61"/>
    <mergeCell ref="B65:E65"/>
    <mergeCell ref="C56:D56"/>
    <mergeCell ref="C45:D45"/>
    <mergeCell ref="C46:D46"/>
    <mergeCell ref="C47:D47"/>
    <mergeCell ref="B48:E48"/>
    <mergeCell ref="C49:E49"/>
    <mergeCell ref="C50:D50"/>
    <mergeCell ref="C51:D51"/>
    <mergeCell ref="C52:D52"/>
    <mergeCell ref="C53:D53"/>
    <mergeCell ref="B54:E54"/>
    <mergeCell ref="C55:E55"/>
    <mergeCell ref="C44:D44"/>
    <mergeCell ref="B34:E34"/>
    <mergeCell ref="B35:E35"/>
    <mergeCell ref="B36:D36"/>
    <mergeCell ref="C37:E37"/>
    <mergeCell ref="C38:D38"/>
    <mergeCell ref="C39:D39"/>
    <mergeCell ref="C40:D40"/>
    <mergeCell ref="C41:D41"/>
    <mergeCell ref="C42:D42"/>
    <mergeCell ref="C43:D43"/>
    <mergeCell ref="B30:E30"/>
    <mergeCell ref="C19:D19"/>
    <mergeCell ref="C20:D20"/>
    <mergeCell ref="C21:D21"/>
    <mergeCell ref="C22:D22"/>
    <mergeCell ref="B23:E23"/>
    <mergeCell ref="C24:E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B16:E16"/>
    <mergeCell ref="C17:E17"/>
    <mergeCell ref="C6:D6"/>
    <mergeCell ref="B2:E2"/>
    <mergeCell ref="B3:E3"/>
    <mergeCell ref="G3:I3"/>
    <mergeCell ref="B4:D4"/>
    <mergeCell ref="C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Engevias002 Engenharia</dc:creator>
  <cp:lastModifiedBy>Engevias002 Engenharia</cp:lastModifiedBy>
  <dcterms:created xsi:type="dcterms:W3CDTF">2025-04-01T19:31:41Z</dcterms:created>
  <dcterms:modified xsi:type="dcterms:W3CDTF">2025-04-04T14:56:05Z</dcterms:modified>
</cp:coreProperties>
</file>